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esktop\generale\lavori 2019\"/>
    </mc:Choice>
  </mc:AlternateContent>
  <bookViews>
    <workbookView xWindow="0" yWindow="0" windowWidth="20490" windowHeight="760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M4" i="1"/>
  <c r="BN4" i="1" s="1"/>
  <c r="BO4" i="1" s="1"/>
  <c r="BM3" i="1"/>
  <c r="BN3" i="1" s="1"/>
  <c r="BO3" i="1" s="1"/>
  <c r="C3" i="1"/>
  <c r="AH2" i="1"/>
  <c r="C2" i="1"/>
</calcChain>
</file>

<file path=xl/comments1.xml><?xml version="1.0" encoding="utf-8"?>
<comments xmlns="http://schemas.openxmlformats.org/spreadsheetml/2006/main">
  <authors>
    <author>7410512E</author>
  </authors>
  <commentList>
    <comment ref="CI1" authorId="0" shapeId="0">
      <text>
        <r>
          <rPr>
            <b/>
            <sz val="9"/>
            <color indexed="81"/>
            <rFont val="Tahoma"/>
            <family val="2"/>
          </rPr>
          <t>No need in excel sheet?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<sst xmlns="http://schemas.openxmlformats.org/spreadsheetml/2006/main" count="493" uniqueCount="246">
  <si>
    <t>CASE N°61</t>
  </si>
  <si>
    <t>VPI</t>
  </si>
  <si>
    <t>VTG Rail Europe GmbH</t>
  </si>
  <si>
    <t>Green Cargo AB</t>
  </si>
  <si>
    <t>3174 455 2 462-0</t>
  </si>
  <si>
    <t>In operation</t>
  </si>
  <si>
    <t>On wagon</t>
  </si>
  <si>
    <t>Braskereidfoss, Norway</t>
  </si>
  <si>
    <t>wagon inspection</t>
  </si>
  <si>
    <t>Crack</t>
  </si>
  <si>
    <t>Visual</t>
  </si>
  <si>
    <t>no information</t>
  </si>
  <si>
    <t>wheather clear , snow lying when fotographed</t>
  </si>
  <si>
    <t>no damages</t>
  </si>
  <si>
    <t>crack beginning on wheel rim, grown into the disc</t>
  </si>
  <si>
    <t>RIM</t>
  </si>
  <si>
    <t>RADIAL</t>
  </si>
  <si>
    <t>yes</t>
  </si>
  <si>
    <t>to be determined at inspection at DB Kirchmöser</t>
  </si>
  <si>
    <t>ER7</t>
  </si>
  <si>
    <t>EN 13262:2004</t>
  </si>
  <si>
    <t>wheel sent to DB Kirchmöser</t>
  </si>
  <si>
    <t>8 cracks in rim starting on wheel surface, growing radial, first cracks opening into 2 circumfencial directions</t>
  </si>
  <si>
    <t>31 74 4552 462-0</t>
  </si>
  <si>
    <t>Sgnss</t>
  </si>
  <si>
    <t>KE-GP-A</t>
  </si>
  <si>
    <t>SS</t>
  </si>
  <si>
    <t>00.2, Ausgabe E (AAE)</t>
  </si>
  <si>
    <t>No</t>
  </si>
  <si>
    <t>74 t</t>
  </si>
  <si>
    <t>17,42 kN</t>
  </si>
  <si>
    <t>not possible, K-blocks</t>
  </si>
  <si>
    <t>3,8 bar</t>
  </si>
  <si>
    <t>Yes</t>
  </si>
  <si>
    <t>Relaisvalve with kink valve II54197/GKV</t>
  </si>
  <si>
    <t>Steuerventil KE 0 DV
2 x Relaisventile: RLV11d112/1
2 x Bremszylinder: BG 10"
2 x Wiegeventil: WM 10</t>
  </si>
  <si>
    <t>2Bgu</t>
  </si>
  <si>
    <t>2 x 250</t>
  </si>
  <si>
    <t>K</t>
  </si>
  <si>
    <t>JURID 816M</t>
  </si>
  <si>
    <t>not applicable</t>
  </si>
  <si>
    <t>4ax waggon</t>
  </si>
  <si>
    <t>BA 004</t>
  </si>
  <si>
    <t>22,5 t</t>
  </si>
  <si>
    <t>KLW</t>
  </si>
  <si>
    <t>TSO</t>
  </si>
  <si>
    <t>potentially 600.000 km IS2</t>
  </si>
  <si>
    <t>ultrasonic (TSO 11, nbr. 6)
-350 - +400 Mpa</t>
  </si>
  <si>
    <t>No information</t>
  </si>
  <si>
    <t>NO</t>
  </si>
  <si>
    <t>according GCU</t>
  </si>
  <si>
    <t>857 mm</t>
  </si>
  <si>
    <t>Sd: 24,1 mm</t>
  </si>
  <si>
    <t>-15 Mpa</t>
  </si>
  <si>
    <t>Ereignis 692</t>
  </si>
  <si>
    <t>CASE N°62</t>
  </si>
  <si>
    <t>VTG Schweiz</t>
  </si>
  <si>
    <t>Hector Rail</t>
  </si>
  <si>
    <t>3780 456 6 456-2</t>
  </si>
  <si>
    <t>Lingbo, Sweden</t>
  </si>
  <si>
    <t>incident</t>
  </si>
  <si>
    <t>Wheel broken</t>
  </si>
  <si>
    <t>to be determined during inspection at DB Kirchmöser</t>
  </si>
  <si>
    <t>NO INFORMATION</t>
  </si>
  <si>
    <t>CIRCUMFERENTIAL (CIRCULAR)</t>
  </si>
  <si>
    <t>Rim broken into 2 pieces circumfencial kind</t>
  </si>
  <si>
    <t>´CH-GP-A</t>
  </si>
  <si>
    <t>459-9-539-20-001</t>
  </si>
  <si>
    <t>Not necessary</t>
  </si>
  <si>
    <t>Not applicable</t>
  </si>
  <si>
    <t>Steuerventil: C3W-IVGP 07 08
2 x Relaisventil: VCAV 781 100 44 08
2 x Bremszylinder: 16"
2 x Wiegeventil: F87</t>
  </si>
  <si>
    <t>Cast iron</t>
  </si>
  <si>
    <t>no</t>
  </si>
  <si>
    <t>IS2</t>
  </si>
  <si>
    <t>Duroc Lulea</t>
  </si>
  <si>
    <t>none</t>
  </si>
  <si>
    <t>calc. 100000</t>
  </si>
  <si>
    <t>calc. 166000</t>
  </si>
  <si>
    <t>sh=28,1mm, sd=30,8mm</t>
  </si>
  <si>
    <t>(W1)</t>
  </si>
  <si>
    <t>Ereignis 1101</t>
  </si>
  <si>
    <t>CASE N°63</t>
  </si>
  <si>
    <t>BLS</t>
  </si>
  <si>
    <t>3368 4557 024-9</t>
  </si>
  <si>
    <t>Weil am Rhein</t>
  </si>
  <si>
    <t>coming from Switzerland</t>
  </si>
  <si>
    <t>to be determined</t>
  </si>
  <si>
    <t>Radial cracks through rim into disc determined.
Deformation of wheel.</t>
  </si>
  <si>
    <t>Sgns</t>
  </si>
  <si>
    <t>Ch-GP-A</t>
  </si>
  <si>
    <t>S</t>
  </si>
  <si>
    <t>459.9.539.20.00.1</t>
  </si>
  <si>
    <t>59 t</t>
  </si>
  <si>
    <t>3,2 bar</t>
  </si>
  <si>
    <t>Steuerventil: C3W-IVGP 07 08
2 x Relaisventil: VCAV 781 100 41 08
2 x Bremszylinder: 16"
2 x Wiegeventil: F87</t>
  </si>
  <si>
    <t>LL</t>
  </si>
  <si>
    <t>IB 116*</t>
  </si>
  <si>
    <t>vsl. 2015</t>
  </si>
  <si>
    <t>yes (for brake)</t>
  </si>
  <si>
    <t>Ereignis 1135</t>
  </si>
  <si>
    <t>CASE N°64</t>
  </si>
  <si>
    <t>SLO-SZ</t>
  </si>
  <si>
    <t xml:space="preserve">ÖBB-TS Gmbh </t>
  </si>
  <si>
    <t>RCA</t>
  </si>
  <si>
    <t xml:space="preserve">2492  31 79 2771 122-4 </t>
  </si>
  <si>
    <t>Maria Saal</t>
  </si>
  <si>
    <t>train comming from Italy (to be proven</t>
  </si>
  <si>
    <t>Villach Süd to Freilassing</t>
  </si>
  <si>
    <t>-2,5°C, light snowfall</t>
  </si>
  <si>
    <t>19.01.2019, 08:30</t>
  </si>
  <si>
    <t>broken wheel</t>
  </si>
  <si>
    <t>first position</t>
  </si>
  <si>
    <t>7th wagon</t>
  </si>
  <si>
    <t>R7T</t>
  </si>
  <si>
    <t>to be defined</t>
  </si>
  <si>
    <t>3179 2771 122-4</t>
  </si>
  <si>
    <t>Habbins</t>
  </si>
  <si>
    <t>mixte (K / LL)no information</t>
  </si>
  <si>
    <t>BA 314 / ZDB29</t>
  </si>
  <si>
    <t>Bonatrans</t>
  </si>
  <si>
    <t>31303-212</t>
  </si>
  <si>
    <t>IF 2492</t>
  </si>
  <si>
    <t>CASE NUMBER: highlighted in red in case of Operational occurrences</t>
  </si>
  <si>
    <t xml:space="preserve">who </t>
  </si>
  <si>
    <t>COLLECTION DATA (BROKEN WHEELS OR CRACKS THROUGH THE WHOLE RIM THICKNESS)</t>
  </si>
  <si>
    <t>n°</t>
  </si>
  <si>
    <t>GENERAL INFORMATION</t>
  </si>
  <si>
    <t>Answer from:</t>
  </si>
  <si>
    <t>Keeper:</t>
  </si>
  <si>
    <t>ECM:</t>
  </si>
  <si>
    <t>Railway undertaking:</t>
  </si>
  <si>
    <t>waggon number</t>
  </si>
  <si>
    <t>wheelset number</t>
  </si>
  <si>
    <t>GENERAL INFORMATION ABOUT REPORTED INCIDENT (RU)</t>
  </si>
  <si>
    <t>Incident Findings (in Maintenance, in operation)</t>
  </si>
  <si>
    <t>When findings in maintenance : off vehicle or on wagon</t>
  </si>
  <si>
    <t>Location of the incident</t>
  </si>
  <si>
    <t>Type of location (workshop or incident or wagon inspection)</t>
  </si>
  <si>
    <t>Broken wheel, Crack or NDT indication</t>
  </si>
  <si>
    <t>Type of NDT or visual check</t>
  </si>
  <si>
    <t>Relevant or specific operating history (alp crossing, severe slopes, hot axle box detection, lines, countries, shunting, ...)</t>
  </si>
  <si>
    <t>Detailed last journey information (line, slope, …)</t>
  </si>
  <si>
    <t>Axle load at the time of incident (tons)</t>
  </si>
  <si>
    <t>Weather conditions at the time of the incident (if known, e.g. ice, external temperature)</t>
  </si>
  <si>
    <t>Date and hour of the incident</t>
  </si>
  <si>
    <t>WHEELSET INFORMATION AT THE TIME OF THE INCIDENT (RU &amp; ECM)</t>
  </si>
  <si>
    <t>Conditions of other wheelsets of the wagon during incident</t>
  </si>
  <si>
    <r>
      <t xml:space="preserve">Desription of the failure </t>
    </r>
    <r>
      <rPr>
        <sz val="9"/>
        <color theme="1"/>
        <rFont val="Arial"/>
        <family val="2"/>
      </rPr>
      <t xml:space="preserve">(e.g broken from the rim or web, direction of the cracks, lost of parts of the rim, crack to the whole rim) </t>
    </r>
  </si>
  <si>
    <t>Crack Initiation location</t>
  </si>
  <si>
    <t>Crack propagation direction, in early stage</t>
  </si>
  <si>
    <t>Detailed pictures from the broken wheel / wagon / brake blocks / bogie</t>
  </si>
  <si>
    <t>Position of wheelset in the wagon</t>
  </si>
  <si>
    <t>Position of the wagon in the train composition</t>
  </si>
  <si>
    <t>Diameter of the wheel at failure detection (at rolling circle) in mm</t>
  </si>
  <si>
    <t>clamping diameter</t>
  </si>
  <si>
    <t>theoretical residual radial thickness of the rim (calculated value = running diameter - clamping diameter )/2)</t>
  </si>
  <si>
    <t>Tread profile values at time of the incident (flange hight / thickness, qR, Hollow wear...)</t>
  </si>
  <si>
    <t>Wheel material</t>
  </si>
  <si>
    <t>Applied product requirement (EN 13262, …)</t>
  </si>
  <si>
    <t>Investigation report from damaged wheel (file name)</t>
  </si>
  <si>
    <t>Results of material investigation (micrographic, metallurgic assessment on the tread, mechanical characteristics, fracture characteristic, …)</t>
  </si>
  <si>
    <t>Results of material investigation (Carbon %)</t>
  </si>
  <si>
    <t>General product requirements in acc EN 13262 or UIC 812 (Mechanical characteristics, cleanliness, fracture thoughness …) : Detailled results</t>
  </si>
  <si>
    <t>General product requirements : Chemical composition</t>
  </si>
  <si>
    <t>General product requirements : %C</t>
  </si>
  <si>
    <t>General product requirement : Mechanical characteristics (Re, Rm, hardness, toughness…)</t>
  </si>
  <si>
    <t>General product requirement : cleanless</t>
  </si>
  <si>
    <t>General product requirement : roughness</t>
  </si>
  <si>
    <t>General product requirement : micostructure</t>
  </si>
  <si>
    <t>General product requirement : General status</t>
  </si>
  <si>
    <t>Fracture characteristic/ fracture appearance</t>
  </si>
  <si>
    <t>conclusion of material investigation</t>
  </si>
  <si>
    <t>Wheel Geometry (especially web)</t>
  </si>
  <si>
    <t>to analyze by</t>
  </si>
  <si>
    <t>Symptoms of thermal overload (burnt paint, excessive wheel deformation, destroyed brake shoe, …)</t>
  </si>
  <si>
    <t>Thermal overload of the material according material investigation (eg Martensite)</t>
  </si>
  <si>
    <t>WAGON INFORMATION AT THE TIME OF THE INCIDENT (ECM)</t>
  </si>
  <si>
    <t>Wagon number</t>
  </si>
  <si>
    <t>Wagon type</t>
  </si>
  <si>
    <t>Brake equipment of wagons (marking on wagon)</t>
  </si>
  <si>
    <t>S or SS-Brake</t>
  </si>
  <si>
    <t>Brake calculation reference</t>
  </si>
  <si>
    <t>new brake calculation based on current calculation requirements necessary</t>
  </si>
  <si>
    <t>max. braked weight (calculated or verified by test (k-Blocks) in brake calculation</t>
  </si>
  <si>
    <t>Efficiency factor (from brake calculation)</t>
  </si>
  <si>
    <t>Block Forces and base for brake calculation</t>
  </si>
  <si>
    <t>Block Forces actual calculated 544-1 6.Edition [kN]</t>
  </si>
  <si>
    <t>Brake weigh actual calculated 544-1 6. Edition [t]</t>
  </si>
  <si>
    <t>Brake weight per Axle actual calculated 544-11 6 Edition [t]</t>
  </si>
  <si>
    <t>max. brake cylinder pressure [bar]</t>
  </si>
  <si>
    <t xml:space="preserve">ss-braked wagon (brake weight per Axle &gt;15,25 t) : equipped with kink valve (defined in UIC 541-04): yes or no? </t>
  </si>
  <si>
    <t>If kink valve : Which supplier? Which type?</t>
  </si>
  <si>
    <t>Type of braking cylinder, relay, distributor, …</t>
  </si>
  <si>
    <t>Brake arrangement (Bg or Bgu, single or double sided)</t>
  </si>
  <si>
    <t>brake shoe size</t>
  </si>
  <si>
    <t>Typ of brake block (Cast iron, K, LL,Mixte...)</t>
  </si>
  <si>
    <t>Type of composite brake block (cosid810, Becorit929, …)</t>
  </si>
  <si>
    <t>Supplier of cast iron block (if relevant)</t>
  </si>
  <si>
    <t>In case of composite brake blocks: date of change from cast iron to composite</t>
  </si>
  <si>
    <t>In case of change from cast iron to composite: application of the UIC rules (application guideline for K blocks or usage guideline for LL blocks): yes/no</t>
  </si>
  <si>
    <t>In case of composite brake blocks: mileage after changing from cast iron to composite (km)</t>
  </si>
  <si>
    <t>Application of brake force (Saw braking, drag braking, electric braking loco)</t>
  </si>
  <si>
    <t>Train composition (braking homogeneity)</t>
  </si>
  <si>
    <t>Hand-braked wheelset on: yes/no</t>
  </si>
  <si>
    <t xml:space="preserve">Type of running gear (2ax wagon, 4ax wagon,… articulated wagon, …. Type of bogie suspension) </t>
  </si>
  <si>
    <t>Was there a change in operating conditions in the last months or years (new line, new tunnel, etc…) ?</t>
  </si>
  <si>
    <t>WHEEL, BRAKE BLOCK and WAGON DESIGN INFORMATION (ECM)</t>
  </si>
  <si>
    <t>Wheel - type</t>
  </si>
  <si>
    <t>Information about wheel homologation (brake block used, type test, supplier, results, …)</t>
  </si>
  <si>
    <t>Wheelset Homologation axle load (nominal) in tons</t>
  </si>
  <si>
    <t>Drawing - Number</t>
  </si>
  <si>
    <t>Manufacturer (raw steel)</t>
  </si>
  <si>
    <t>Manufacturer (forging and machining)</t>
  </si>
  <si>
    <t>Date of manufactering</t>
  </si>
  <si>
    <t>Cast number</t>
  </si>
  <si>
    <t>Wagon permissible axle load - Tons</t>
  </si>
  <si>
    <t>Information about the brake block homologation</t>
  </si>
  <si>
    <t>WHEELSET MAINTENANCE INFORMATION (ECM)</t>
  </si>
  <si>
    <t>Applied maintenance rules (VPI, DB, SNCF, ÖBB, ...)</t>
  </si>
  <si>
    <t xml:space="preserve">Interval between off wagon maintenance (for all wheelset maintenance steps) </t>
  </si>
  <si>
    <t>NDT Strategy for wheels</t>
  </si>
  <si>
    <t>Inspection record (Visual checks, NDT, …)</t>
  </si>
  <si>
    <t>Any relevant change in the maintenance process to be reported?</t>
  </si>
  <si>
    <t>Date of last wheelset maintenance in service (e.g. visual check in shunting yard)</t>
  </si>
  <si>
    <t>Date of last wheelset maintenance in workshop</t>
  </si>
  <si>
    <t>Type of last wheelset maintenance (Reprofiling/ medium or heavy wheelset maintenance)</t>
  </si>
  <si>
    <t>Workshop of last wheelset maintenance</t>
  </si>
  <si>
    <t>EWT (European Wheelset Traceability) Irregularities if applicable since mounting of wheel</t>
  </si>
  <si>
    <t>Mileage since last wheelset maintenance (km)</t>
  </si>
  <si>
    <t>Mileage since last reprofiling (km)</t>
  </si>
  <si>
    <t>whole mileage of the wheel since mounting (km)</t>
  </si>
  <si>
    <t>Diameter after last reprofiling (mm)</t>
  </si>
  <si>
    <t>Tread profile values after last maintenance (flange hight / thickness, qR, Hollow wear...)</t>
  </si>
  <si>
    <t>Symptoms of thermal overload at last wheelset maintenance (burnt paint, excessive wheel deformation, …)?</t>
  </si>
  <si>
    <t>Result of residual stress measurement (if available) in Mpa, for the unbroken wheel of the same axle</t>
  </si>
  <si>
    <t>Result of residual stress measurement (if available) in Mpa, for the broken wheel</t>
  </si>
  <si>
    <t>Result of residual stress measurement (if available) in Mpa - during last maintenance</t>
  </si>
  <si>
    <t>Residual stress measurment history</t>
  </si>
  <si>
    <t>Type of coating (paint, tectyl, …)</t>
  </si>
  <si>
    <t>Reported corrosion on web and/or rim</t>
  </si>
  <si>
    <t>WAGON MAINTENANCE INFORMATION (ECM)</t>
  </si>
  <si>
    <t>Information about last maintenance of the braking system (maintenance level and mileage) including surrounding wheelsets in the same vehicle</t>
  </si>
  <si>
    <t>Wagon history (past incidents, overloading, deraillment, previous running gear incidents, HABD, last maintenance workshops, …)</t>
  </si>
  <si>
    <t>Brake system functionnality test (after the incident) e.g. brake cylinder pressure, efficiency, brake force, …</t>
  </si>
  <si>
    <t>SUMMARY OF THE RESULTS OF PRELIMINARY INVESTIGATION</t>
  </si>
  <si>
    <t>Any complementary or detailed information to be given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</si>
</sst>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14" fontId="5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9" borderId="6" xfId="0" quotePrefix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5" fillId="7" borderId="4" xfId="0" applyNumberFormat="1" applyFont="1" applyFill="1" applyBorder="1" applyAlignment="1">
      <alignment horizontal="center" vertical="center" wrapText="1"/>
    </xf>
    <xf numFmtId="17" fontId="5" fillId="8" borderId="4" xfId="0" applyNumberFormat="1" applyFont="1" applyFill="1" applyBorder="1" applyAlignment="1">
      <alignment horizontal="center" vertical="center" wrapText="1"/>
    </xf>
    <xf numFmtId="3" fontId="5" fillId="9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4" xfId="0" quotePrefix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12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6"/>
  <sheetViews>
    <sheetView tabSelected="1" topLeftCell="C4" workbookViewId="0">
      <selection activeCell="A3" sqref="A3"/>
    </sheetView>
  </sheetViews>
  <sheetFormatPr defaultRowHeight="15" x14ac:dyDescent="0.25"/>
  <cols>
    <col min="3" max="3" width="21" customWidth="1"/>
    <col min="4" max="4" width="15.28515625" customWidth="1"/>
    <col min="5" max="5" width="15.42578125" customWidth="1"/>
    <col min="12" max="12" width="17.7109375" customWidth="1"/>
    <col min="13" max="13" width="11.140625" customWidth="1"/>
    <col min="14" max="14" width="12.42578125" customWidth="1"/>
    <col min="23" max="23" width="12.42578125" customWidth="1"/>
    <col min="34" max="34" width="12.42578125" customWidth="1"/>
    <col min="39" max="39" width="15" customWidth="1"/>
    <col min="41" max="41" width="15.85546875" customWidth="1"/>
    <col min="69" max="69" width="13.140625" customWidth="1"/>
    <col min="78" max="78" width="14.85546875" customWidth="1"/>
    <col min="112" max="112" width="11.85546875" customWidth="1"/>
    <col min="120" max="120" width="13.5703125" customWidth="1"/>
    <col min="121" max="121" width="11.85546875" customWidth="1"/>
    <col min="122" max="122" width="13.5703125" customWidth="1"/>
    <col min="123" max="123" width="11" customWidth="1"/>
  </cols>
  <sheetData>
    <row r="1" spans="1:124" ht="243.75" thickTop="1" thickBot="1" x14ac:dyDescent="0.3">
      <c r="A1" s="42" t="s">
        <v>122</v>
      </c>
      <c r="B1" s="43" t="s">
        <v>123</v>
      </c>
      <c r="C1" s="44" t="s">
        <v>124</v>
      </c>
      <c r="D1" s="45" t="s">
        <v>125</v>
      </c>
      <c r="E1" s="4" t="s">
        <v>126</v>
      </c>
      <c r="F1" s="5" t="s">
        <v>127</v>
      </c>
      <c r="G1" s="5" t="s">
        <v>128</v>
      </c>
      <c r="H1" s="5" t="s">
        <v>129</v>
      </c>
      <c r="I1" s="5" t="s">
        <v>130</v>
      </c>
      <c r="J1" s="5" t="s">
        <v>131</v>
      </c>
      <c r="K1" s="5" t="s">
        <v>132</v>
      </c>
      <c r="L1" s="4" t="s">
        <v>133</v>
      </c>
      <c r="M1" s="6" t="s">
        <v>134</v>
      </c>
      <c r="N1" s="6" t="s">
        <v>135</v>
      </c>
      <c r="O1" s="7" t="s">
        <v>136</v>
      </c>
      <c r="P1" s="46" t="s">
        <v>137</v>
      </c>
      <c r="Q1" s="6" t="s">
        <v>138</v>
      </c>
      <c r="R1" s="6" t="s">
        <v>139</v>
      </c>
      <c r="S1" s="47" t="s">
        <v>140</v>
      </c>
      <c r="T1" s="47" t="s">
        <v>141</v>
      </c>
      <c r="U1" s="47" t="s">
        <v>142</v>
      </c>
      <c r="V1" s="47" t="s">
        <v>143</v>
      </c>
      <c r="W1" s="48" t="s">
        <v>144</v>
      </c>
      <c r="X1" s="4" t="s">
        <v>145</v>
      </c>
      <c r="Y1" s="9" t="s">
        <v>146</v>
      </c>
      <c r="Z1" s="9" t="s">
        <v>147</v>
      </c>
      <c r="AA1" s="10" t="s">
        <v>148</v>
      </c>
      <c r="AB1" s="10" t="s">
        <v>149</v>
      </c>
      <c r="AC1" s="9" t="s">
        <v>150</v>
      </c>
      <c r="AD1" s="9" t="s">
        <v>151</v>
      </c>
      <c r="AE1" s="49" t="s">
        <v>152</v>
      </c>
      <c r="AF1" s="9" t="s">
        <v>153</v>
      </c>
      <c r="AG1" s="9" t="s">
        <v>154</v>
      </c>
      <c r="AH1" s="9" t="s">
        <v>155</v>
      </c>
      <c r="AI1" s="9" t="s">
        <v>156</v>
      </c>
      <c r="AJ1" s="9" t="s">
        <v>157</v>
      </c>
      <c r="AK1" s="9" t="s">
        <v>158</v>
      </c>
      <c r="AL1" s="9" t="s">
        <v>159</v>
      </c>
      <c r="AM1" s="50" t="s">
        <v>160</v>
      </c>
      <c r="AN1" s="50" t="s">
        <v>161</v>
      </c>
      <c r="AO1" s="9" t="s">
        <v>162</v>
      </c>
      <c r="AP1" s="9" t="s">
        <v>163</v>
      </c>
      <c r="AQ1" s="9" t="s">
        <v>164</v>
      </c>
      <c r="AR1" s="9" t="s">
        <v>165</v>
      </c>
      <c r="AS1" s="9" t="s">
        <v>166</v>
      </c>
      <c r="AT1" s="9" t="s">
        <v>167</v>
      </c>
      <c r="AU1" s="9" t="s">
        <v>168</v>
      </c>
      <c r="AV1" s="9" t="s">
        <v>169</v>
      </c>
      <c r="AW1" s="9" t="s">
        <v>170</v>
      </c>
      <c r="AX1" s="9" t="s">
        <v>171</v>
      </c>
      <c r="AY1" s="9" t="s">
        <v>172</v>
      </c>
      <c r="AZ1" s="9" t="s">
        <v>173</v>
      </c>
      <c r="BA1" s="14" t="s">
        <v>174</v>
      </c>
      <c r="BB1" s="14" t="s">
        <v>175</v>
      </c>
      <c r="BC1" s="4" t="s">
        <v>176</v>
      </c>
      <c r="BD1" s="16" t="s">
        <v>177</v>
      </c>
      <c r="BE1" s="17" t="s">
        <v>178</v>
      </c>
      <c r="BF1" s="16" t="s">
        <v>179</v>
      </c>
      <c r="BG1" s="17" t="s">
        <v>180</v>
      </c>
      <c r="BH1" s="16" t="s">
        <v>181</v>
      </c>
      <c r="BI1" s="16" t="s">
        <v>182</v>
      </c>
      <c r="BJ1" s="16" t="s">
        <v>183</v>
      </c>
      <c r="BK1" s="16" t="s">
        <v>184</v>
      </c>
      <c r="BL1" s="16" t="s">
        <v>185</v>
      </c>
      <c r="BM1" s="16" t="s">
        <v>186</v>
      </c>
      <c r="BN1" s="16" t="s">
        <v>187</v>
      </c>
      <c r="BO1" s="16" t="s">
        <v>188</v>
      </c>
      <c r="BP1" s="16" t="s">
        <v>189</v>
      </c>
      <c r="BQ1" s="17" t="s">
        <v>190</v>
      </c>
      <c r="BR1" s="16" t="s">
        <v>191</v>
      </c>
      <c r="BS1" s="16" t="s">
        <v>192</v>
      </c>
      <c r="BT1" s="17" t="s">
        <v>193</v>
      </c>
      <c r="BU1" s="16" t="s">
        <v>194</v>
      </c>
      <c r="BV1" s="17" t="s">
        <v>195</v>
      </c>
      <c r="BW1" s="17" t="s">
        <v>196</v>
      </c>
      <c r="BX1" s="19" t="s">
        <v>197</v>
      </c>
      <c r="BY1" s="16" t="s">
        <v>198</v>
      </c>
      <c r="BZ1" s="16" t="s">
        <v>199</v>
      </c>
      <c r="CA1" s="16" t="s">
        <v>200</v>
      </c>
      <c r="CB1" s="16" t="s">
        <v>201</v>
      </c>
      <c r="CC1" s="17" t="s">
        <v>202</v>
      </c>
      <c r="CD1" s="17" t="s">
        <v>203</v>
      </c>
      <c r="CE1" s="20" t="s">
        <v>204</v>
      </c>
      <c r="CF1" s="21" t="s">
        <v>205</v>
      </c>
      <c r="CG1" s="4" t="s">
        <v>206</v>
      </c>
      <c r="CH1" s="22" t="s">
        <v>207</v>
      </c>
      <c r="CI1" s="23" t="s">
        <v>208</v>
      </c>
      <c r="CJ1" s="51" t="s">
        <v>209</v>
      </c>
      <c r="CK1" s="23" t="s">
        <v>210</v>
      </c>
      <c r="CL1" s="22" t="s">
        <v>211</v>
      </c>
      <c r="CM1" s="22" t="s">
        <v>212</v>
      </c>
      <c r="CN1" s="24" t="s">
        <v>213</v>
      </c>
      <c r="CO1" s="51" t="s">
        <v>214</v>
      </c>
      <c r="CP1" s="25" t="s">
        <v>215</v>
      </c>
      <c r="CQ1" s="41" t="s">
        <v>216</v>
      </c>
      <c r="CR1" s="4" t="s">
        <v>217</v>
      </c>
      <c r="CS1" s="26" t="s">
        <v>218</v>
      </c>
      <c r="CT1" s="26" t="s">
        <v>219</v>
      </c>
      <c r="CU1" s="26" t="s">
        <v>220</v>
      </c>
      <c r="CV1" s="26" t="s">
        <v>221</v>
      </c>
      <c r="CW1" s="26" t="s">
        <v>222</v>
      </c>
      <c r="CX1" s="26" t="s">
        <v>223</v>
      </c>
      <c r="CY1" s="52" t="s">
        <v>224</v>
      </c>
      <c r="CZ1" s="28" t="s">
        <v>225</v>
      </c>
      <c r="DA1" s="26" t="s">
        <v>226</v>
      </c>
      <c r="DB1" s="26" t="s">
        <v>227</v>
      </c>
      <c r="DC1" s="26" t="s">
        <v>228</v>
      </c>
      <c r="DD1" s="26" t="s">
        <v>229</v>
      </c>
      <c r="DE1" s="26" t="s">
        <v>230</v>
      </c>
      <c r="DF1" s="26" t="s">
        <v>231</v>
      </c>
      <c r="DG1" s="26" t="s">
        <v>232</v>
      </c>
      <c r="DH1" s="28" t="s">
        <v>233</v>
      </c>
      <c r="DI1" s="26" t="s">
        <v>234</v>
      </c>
      <c r="DJ1" s="26" t="s">
        <v>235</v>
      </c>
      <c r="DK1" s="26" t="s">
        <v>236</v>
      </c>
      <c r="DL1" s="26" t="s">
        <v>237</v>
      </c>
      <c r="DM1" s="26" t="s">
        <v>238</v>
      </c>
      <c r="DN1" s="29" t="s">
        <v>239</v>
      </c>
      <c r="DO1" s="4" t="s">
        <v>240</v>
      </c>
      <c r="DP1" s="32" t="s">
        <v>241</v>
      </c>
      <c r="DQ1" s="32" t="s">
        <v>242</v>
      </c>
      <c r="DR1" s="32" t="s">
        <v>243</v>
      </c>
      <c r="DS1" s="33" t="s">
        <v>244</v>
      </c>
      <c r="DT1" s="53" t="s">
        <v>245</v>
      </c>
    </row>
    <row r="2" spans="1:124" s="35" customFormat="1" ht="229.5" thickTop="1" thickBot="1" x14ac:dyDescent="0.25">
      <c r="A2" s="1" t="s">
        <v>0</v>
      </c>
      <c r="B2" s="2" t="s">
        <v>1</v>
      </c>
      <c r="C2" s="3" t="str">
        <f t="shared" ref="C2:C5" si="0">CH2</f>
        <v>BA 004</v>
      </c>
      <c r="D2" s="3"/>
      <c r="E2" s="4"/>
      <c r="F2" s="5" t="s">
        <v>2</v>
      </c>
      <c r="G2" s="5" t="s">
        <v>3</v>
      </c>
      <c r="H2" s="5" t="s">
        <v>2</v>
      </c>
      <c r="I2" s="5" t="s">
        <v>3</v>
      </c>
      <c r="J2" s="5" t="s">
        <v>4</v>
      </c>
      <c r="K2" s="5">
        <v>8519003363</v>
      </c>
      <c r="L2" s="4"/>
      <c r="M2" s="6" t="s">
        <v>5</v>
      </c>
      <c r="N2" s="6" t="s">
        <v>6</v>
      </c>
      <c r="O2" s="7" t="s">
        <v>7</v>
      </c>
      <c r="P2" s="7" t="s">
        <v>8</v>
      </c>
      <c r="Q2" s="6" t="s">
        <v>9</v>
      </c>
      <c r="R2" s="6" t="s">
        <v>10</v>
      </c>
      <c r="S2" s="7" t="s">
        <v>11</v>
      </c>
      <c r="T2" s="7" t="s">
        <v>11</v>
      </c>
      <c r="U2" s="7" t="s">
        <v>11</v>
      </c>
      <c r="V2" s="7" t="s">
        <v>12</v>
      </c>
      <c r="W2" s="8">
        <v>43191</v>
      </c>
      <c r="X2" s="4"/>
      <c r="Y2" s="9" t="s">
        <v>13</v>
      </c>
      <c r="Z2" s="9" t="s">
        <v>14</v>
      </c>
      <c r="AA2" s="10" t="s">
        <v>15</v>
      </c>
      <c r="AB2" s="10" t="s">
        <v>16</v>
      </c>
      <c r="AC2" s="9" t="s">
        <v>17</v>
      </c>
      <c r="AD2" s="9" t="s">
        <v>11</v>
      </c>
      <c r="AE2" s="9" t="s">
        <v>11</v>
      </c>
      <c r="AF2" s="11">
        <v>849.5</v>
      </c>
      <c r="AG2" s="11">
        <v>810</v>
      </c>
      <c r="AH2" s="12">
        <f t="shared" ref="AH2:AH5" si="1">(AF2-AG2)/2</f>
        <v>19.75</v>
      </c>
      <c r="AI2" s="9" t="s">
        <v>18</v>
      </c>
      <c r="AJ2" s="9" t="s">
        <v>19</v>
      </c>
      <c r="AK2" s="9" t="s">
        <v>20</v>
      </c>
      <c r="AL2" s="9"/>
      <c r="AM2" s="9" t="s">
        <v>21</v>
      </c>
      <c r="AN2" s="13"/>
      <c r="AO2" s="13"/>
      <c r="AP2" s="10"/>
      <c r="AQ2" s="10"/>
      <c r="AR2" s="10"/>
      <c r="AS2" s="10"/>
      <c r="AT2" s="10"/>
      <c r="AU2" s="10"/>
      <c r="AV2" s="10"/>
      <c r="AW2" s="13" t="s">
        <v>22</v>
      </c>
      <c r="AX2" s="13"/>
      <c r="AY2" s="10"/>
      <c r="AZ2" s="13"/>
      <c r="BA2" s="14"/>
      <c r="BB2" s="15"/>
      <c r="BC2" s="4"/>
      <c r="BD2" s="16" t="s">
        <v>23</v>
      </c>
      <c r="BE2" s="16" t="s">
        <v>24</v>
      </c>
      <c r="BF2" s="16" t="s">
        <v>25</v>
      </c>
      <c r="BG2" s="17" t="s">
        <v>26</v>
      </c>
      <c r="BH2" s="16" t="s">
        <v>27</v>
      </c>
      <c r="BI2" s="16" t="s">
        <v>28</v>
      </c>
      <c r="BJ2" s="16" t="s">
        <v>29</v>
      </c>
      <c r="BK2" s="18">
        <v>0.83</v>
      </c>
      <c r="BL2" s="16" t="s">
        <v>30</v>
      </c>
      <c r="BM2" s="16" t="s">
        <v>30</v>
      </c>
      <c r="BN2" s="16" t="s">
        <v>31</v>
      </c>
      <c r="BO2" s="16" t="s">
        <v>31</v>
      </c>
      <c r="BP2" s="16" t="s">
        <v>32</v>
      </c>
      <c r="BQ2" s="17" t="s">
        <v>33</v>
      </c>
      <c r="BR2" s="16" t="s">
        <v>34</v>
      </c>
      <c r="BS2" s="16" t="s">
        <v>35</v>
      </c>
      <c r="BT2" s="17" t="s">
        <v>36</v>
      </c>
      <c r="BU2" s="16" t="s">
        <v>37</v>
      </c>
      <c r="BV2" s="17" t="s">
        <v>38</v>
      </c>
      <c r="BW2" s="17" t="s">
        <v>39</v>
      </c>
      <c r="BX2" s="16" t="s">
        <v>40</v>
      </c>
      <c r="BY2" s="16" t="s">
        <v>40</v>
      </c>
      <c r="BZ2" s="16" t="s">
        <v>40</v>
      </c>
      <c r="CA2" s="16" t="s">
        <v>11</v>
      </c>
      <c r="CB2" s="19" t="s">
        <v>11</v>
      </c>
      <c r="CC2" s="19" t="s">
        <v>11</v>
      </c>
      <c r="CD2" s="19" t="s">
        <v>11</v>
      </c>
      <c r="CE2" s="20" t="s">
        <v>41</v>
      </c>
      <c r="CF2" s="21" t="s">
        <v>11</v>
      </c>
      <c r="CG2" s="4"/>
      <c r="CH2" s="22" t="s">
        <v>42</v>
      </c>
      <c r="CI2" s="23" t="s">
        <v>11</v>
      </c>
      <c r="CJ2" s="23" t="s">
        <v>43</v>
      </c>
      <c r="CK2" s="23" t="s">
        <v>11</v>
      </c>
      <c r="CL2" s="23" t="s">
        <v>11</v>
      </c>
      <c r="CM2" s="22" t="s">
        <v>44</v>
      </c>
      <c r="CN2" s="24">
        <v>2008</v>
      </c>
      <c r="CO2" s="23">
        <v>22776</v>
      </c>
      <c r="CP2" s="25">
        <v>22.5</v>
      </c>
      <c r="CQ2" s="23" t="s">
        <v>11</v>
      </c>
      <c r="CR2" s="4"/>
      <c r="CS2" s="26" t="s">
        <v>45</v>
      </c>
      <c r="CT2" s="26" t="s">
        <v>46</v>
      </c>
      <c r="CU2" s="26" t="s">
        <v>47</v>
      </c>
      <c r="CV2" s="26" t="s">
        <v>48</v>
      </c>
      <c r="CW2" s="26" t="s">
        <v>49</v>
      </c>
      <c r="CX2" s="26" t="s">
        <v>50</v>
      </c>
      <c r="CY2" s="27">
        <v>42206</v>
      </c>
      <c r="CZ2" s="28" t="s">
        <v>48</v>
      </c>
      <c r="DA2" s="26" t="s">
        <v>11</v>
      </c>
      <c r="DB2" s="26" t="s">
        <v>11</v>
      </c>
      <c r="DC2" s="26" t="s">
        <v>11</v>
      </c>
      <c r="DD2" s="26" t="s">
        <v>11</v>
      </c>
      <c r="DE2" s="26" t="s">
        <v>11</v>
      </c>
      <c r="DF2" s="26" t="s">
        <v>51</v>
      </c>
      <c r="DG2" s="26" t="s">
        <v>52</v>
      </c>
      <c r="DH2" s="29" t="s">
        <v>28</v>
      </c>
      <c r="DI2" s="30" t="s">
        <v>53</v>
      </c>
      <c r="DJ2" s="31" t="s">
        <v>11</v>
      </c>
      <c r="DK2" s="31" t="s">
        <v>11</v>
      </c>
      <c r="DL2" s="31" t="s">
        <v>11</v>
      </c>
      <c r="DM2" s="31" t="s">
        <v>11</v>
      </c>
      <c r="DN2" s="29" t="s">
        <v>28</v>
      </c>
      <c r="DO2" s="4"/>
      <c r="DP2" s="32" t="s">
        <v>11</v>
      </c>
      <c r="DQ2" s="32" t="s">
        <v>11</v>
      </c>
      <c r="DR2" s="32" t="s">
        <v>11</v>
      </c>
      <c r="DS2" s="33"/>
      <c r="DT2" s="34" t="s">
        <v>54</v>
      </c>
    </row>
    <row r="3" spans="1:124" s="35" customFormat="1" ht="258" thickTop="1" thickBot="1" x14ac:dyDescent="0.25">
      <c r="A3" s="1" t="s">
        <v>55</v>
      </c>
      <c r="B3" s="2" t="s">
        <v>1</v>
      </c>
      <c r="C3" s="3" t="str">
        <f t="shared" si="0"/>
        <v>BA 004</v>
      </c>
      <c r="D3" s="3"/>
      <c r="E3" s="4"/>
      <c r="F3" s="5" t="s">
        <v>2</v>
      </c>
      <c r="G3" s="5" t="s">
        <v>56</v>
      </c>
      <c r="H3" s="5" t="s">
        <v>2</v>
      </c>
      <c r="I3" s="5" t="s">
        <v>57</v>
      </c>
      <c r="J3" s="5" t="s">
        <v>58</v>
      </c>
      <c r="K3" s="5">
        <v>8519134294</v>
      </c>
      <c r="L3" s="4"/>
      <c r="M3" s="6" t="s">
        <v>5</v>
      </c>
      <c r="N3" s="6" t="s">
        <v>6</v>
      </c>
      <c r="O3" s="7" t="s">
        <v>59</v>
      </c>
      <c r="P3" s="7" t="s">
        <v>60</v>
      </c>
      <c r="Q3" s="6" t="s">
        <v>61</v>
      </c>
      <c r="R3" s="6" t="s">
        <v>10</v>
      </c>
      <c r="S3" s="7" t="s">
        <v>48</v>
      </c>
      <c r="T3" s="7" t="s">
        <v>48</v>
      </c>
      <c r="U3" s="7" t="s">
        <v>48</v>
      </c>
      <c r="V3" s="7" t="s">
        <v>48</v>
      </c>
      <c r="W3" s="8">
        <v>43397</v>
      </c>
      <c r="X3" s="4"/>
      <c r="Y3" s="9" t="s">
        <v>13</v>
      </c>
      <c r="Z3" s="9" t="s">
        <v>62</v>
      </c>
      <c r="AA3" s="10" t="s">
        <v>63</v>
      </c>
      <c r="AB3" s="10" t="s">
        <v>64</v>
      </c>
      <c r="AC3" s="9" t="s">
        <v>17</v>
      </c>
      <c r="AD3" s="9" t="s">
        <v>11</v>
      </c>
      <c r="AE3" s="9" t="s">
        <v>11</v>
      </c>
      <c r="AF3" s="9" t="s">
        <v>11</v>
      </c>
      <c r="AG3" s="11"/>
      <c r="AH3" s="11"/>
      <c r="AI3" s="9" t="s">
        <v>18</v>
      </c>
      <c r="AJ3" s="9"/>
      <c r="AK3" s="9"/>
      <c r="AL3" s="9"/>
      <c r="AM3" s="9"/>
      <c r="AN3" s="13"/>
      <c r="AO3" s="13"/>
      <c r="AP3" s="10"/>
      <c r="AQ3" s="10"/>
      <c r="AR3" s="10"/>
      <c r="AS3" s="10"/>
      <c r="AT3" s="10"/>
      <c r="AU3" s="10"/>
      <c r="AV3" s="10"/>
      <c r="AW3" s="13" t="s">
        <v>65</v>
      </c>
      <c r="AX3" s="13"/>
      <c r="AY3" s="10"/>
      <c r="AZ3" s="13"/>
      <c r="BA3" s="14"/>
      <c r="BB3" s="15"/>
      <c r="BC3" s="4"/>
      <c r="BD3" s="16" t="s">
        <v>58</v>
      </c>
      <c r="BE3" s="16" t="s">
        <v>24</v>
      </c>
      <c r="BF3" s="16" t="s">
        <v>66</v>
      </c>
      <c r="BG3" s="17" t="s">
        <v>26</v>
      </c>
      <c r="BH3" s="16" t="s">
        <v>67</v>
      </c>
      <c r="BI3" s="16" t="s">
        <v>33</v>
      </c>
      <c r="BJ3" s="16" t="s">
        <v>29</v>
      </c>
      <c r="BK3" s="18">
        <v>0.8</v>
      </c>
      <c r="BL3" s="16">
        <v>41.81</v>
      </c>
      <c r="BM3" s="36">
        <f>((3.8*1295*10/1000-1.5)*560/280*4-4*2)*0.83*2/16</f>
        <v>38.769300000000001</v>
      </c>
      <c r="BN3" s="36">
        <f>(2.137+(-5.14*10^-2*BM3)+(8.32*10^-4*(BM3)^2)+(-6.04*10^-6*(BM3)^3))*BM3*16/9.81</f>
        <v>65.940954393432364</v>
      </c>
      <c r="BO3" s="36">
        <f>BN3/4</f>
        <v>16.485238598358091</v>
      </c>
      <c r="BP3" s="16" t="s">
        <v>32</v>
      </c>
      <c r="BQ3" s="17" t="s">
        <v>68</v>
      </c>
      <c r="BR3" s="16" t="s">
        <v>69</v>
      </c>
      <c r="BS3" s="16" t="s">
        <v>70</v>
      </c>
      <c r="BT3" s="17" t="s">
        <v>36</v>
      </c>
      <c r="BU3" s="16" t="s">
        <v>37</v>
      </c>
      <c r="BV3" s="17" t="s">
        <v>71</v>
      </c>
      <c r="BW3" s="17" t="s">
        <v>69</v>
      </c>
      <c r="BX3" s="19" t="s">
        <v>11</v>
      </c>
      <c r="BY3" s="16" t="s">
        <v>40</v>
      </c>
      <c r="BZ3" s="16" t="s">
        <v>40</v>
      </c>
      <c r="CA3" s="16" t="s">
        <v>40</v>
      </c>
      <c r="CB3" s="19" t="s">
        <v>11</v>
      </c>
      <c r="CC3" s="19" t="s">
        <v>11</v>
      </c>
      <c r="CD3" s="19" t="s">
        <v>11</v>
      </c>
      <c r="CE3" s="20" t="s">
        <v>41</v>
      </c>
      <c r="CF3" s="21" t="s">
        <v>11</v>
      </c>
      <c r="CG3" s="4"/>
      <c r="CH3" s="22" t="s">
        <v>42</v>
      </c>
      <c r="CI3" s="23" t="s">
        <v>11</v>
      </c>
      <c r="CJ3" s="23" t="s">
        <v>43</v>
      </c>
      <c r="CK3" s="23" t="s">
        <v>11</v>
      </c>
      <c r="CL3" s="23" t="s">
        <v>11</v>
      </c>
      <c r="CM3" s="22" t="s">
        <v>44</v>
      </c>
      <c r="CN3" s="37">
        <v>2014</v>
      </c>
      <c r="CO3" s="23" t="s">
        <v>11</v>
      </c>
      <c r="CP3" s="25">
        <v>22.5</v>
      </c>
      <c r="CQ3" s="23" t="s">
        <v>11</v>
      </c>
      <c r="CR3" s="4"/>
      <c r="CS3" s="26" t="s">
        <v>1</v>
      </c>
      <c r="CT3" s="38">
        <v>600000</v>
      </c>
      <c r="CU3" s="26" t="s">
        <v>11</v>
      </c>
      <c r="CV3" s="26" t="s">
        <v>63</v>
      </c>
      <c r="CW3" s="26" t="s">
        <v>72</v>
      </c>
      <c r="CX3" s="26" t="s">
        <v>50</v>
      </c>
      <c r="CY3" s="27">
        <v>43084</v>
      </c>
      <c r="CZ3" s="28" t="s">
        <v>73</v>
      </c>
      <c r="DA3" s="26" t="s">
        <v>74</v>
      </c>
      <c r="DB3" s="26" t="s">
        <v>75</v>
      </c>
      <c r="DC3" s="38" t="s">
        <v>76</v>
      </c>
      <c r="DD3" s="38" t="s">
        <v>77</v>
      </c>
      <c r="DE3" s="38" t="s">
        <v>77</v>
      </c>
      <c r="DF3" s="26">
        <v>857.5</v>
      </c>
      <c r="DG3" s="26" t="s">
        <v>78</v>
      </c>
      <c r="DH3" s="29" t="s">
        <v>28</v>
      </c>
      <c r="DI3" s="31" t="s">
        <v>62</v>
      </c>
      <c r="DJ3" s="31" t="s">
        <v>11</v>
      </c>
      <c r="DK3" s="31" t="s">
        <v>79</v>
      </c>
      <c r="DL3" s="31" t="s">
        <v>11</v>
      </c>
      <c r="DM3" s="31" t="s">
        <v>11</v>
      </c>
      <c r="DN3" s="29" t="s">
        <v>28</v>
      </c>
      <c r="DO3" s="4"/>
      <c r="DP3" s="32" t="s">
        <v>11</v>
      </c>
      <c r="DQ3" s="32" t="s">
        <v>11</v>
      </c>
      <c r="DR3" s="32" t="s">
        <v>11</v>
      </c>
      <c r="DS3" s="33"/>
      <c r="DT3" s="34" t="s">
        <v>80</v>
      </c>
    </row>
    <row r="4" spans="1:124" s="35" customFormat="1" ht="258" thickTop="1" thickBot="1" x14ac:dyDescent="0.25">
      <c r="A4" s="1" t="s">
        <v>81</v>
      </c>
      <c r="B4" s="2" t="s">
        <v>1</v>
      </c>
      <c r="C4" s="3" t="s">
        <v>42</v>
      </c>
      <c r="D4" s="3"/>
      <c r="E4" s="4"/>
      <c r="F4" s="5" t="s">
        <v>2</v>
      </c>
      <c r="G4" s="5" t="s">
        <v>56</v>
      </c>
      <c r="H4" s="5" t="s">
        <v>2</v>
      </c>
      <c r="I4" s="5" t="s">
        <v>82</v>
      </c>
      <c r="J4" s="5" t="s">
        <v>83</v>
      </c>
      <c r="K4" s="39" t="s">
        <v>48</v>
      </c>
      <c r="L4" s="4"/>
      <c r="M4" s="6" t="s">
        <v>5</v>
      </c>
      <c r="N4" s="6" t="s">
        <v>6</v>
      </c>
      <c r="O4" s="7" t="s">
        <v>84</v>
      </c>
      <c r="P4" s="7" t="s">
        <v>60</v>
      </c>
      <c r="Q4" s="6" t="s">
        <v>9</v>
      </c>
      <c r="R4" s="6" t="s">
        <v>10</v>
      </c>
      <c r="S4" s="7" t="s">
        <v>85</v>
      </c>
      <c r="T4" s="7" t="s">
        <v>48</v>
      </c>
      <c r="U4" s="7" t="s">
        <v>48</v>
      </c>
      <c r="V4" s="7" t="s">
        <v>48</v>
      </c>
      <c r="W4" s="8">
        <v>43422</v>
      </c>
      <c r="X4" s="4"/>
      <c r="Y4" s="9" t="s">
        <v>86</v>
      </c>
      <c r="Z4" s="9"/>
      <c r="AA4" s="10"/>
      <c r="AB4" s="10"/>
      <c r="AC4" s="9"/>
      <c r="AD4" s="9" t="s">
        <v>11</v>
      </c>
      <c r="AE4" s="9" t="s">
        <v>11</v>
      </c>
      <c r="AF4" s="9" t="s">
        <v>11</v>
      </c>
      <c r="AG4" s="11"/>
      <c r="AH4" s="11"/>
      <c r="AI4" s="9" t="s">
        <v>18</v>
      </c>
      <c r="AJ4" s="9"/>
      <c r="AK4" s="9"/>
      <c r="AL4" s="9"/>
      <c r="AM4" s="9"/>
      <c r="AN4" s="13"/>
      <c r="AO4" s="13"/>
      <c r="AP4" s="10"/>
      <c r="AQ4" s="10"/>
      <c r="AR4" s="10"/>
      <c r="AS4" s="10"/>
      <c r="AT4" s="10"/>
      <c r="AU4" s="10"/>
      <c r="AV4" s="10"/>
      <c r="AW4" s="13" t="s">
        <v>87</v>
      </c>
      <c r="AX4" s="13"/>
      <c r="AY4" s="10"/>
      <c r="AZ4" s="13"/>
      <c r="BA4" s="14"/>
      <c r="BB4" s="15"/>
      <c r="BC4" s="4"/>
      <c r="BD4" s="16" t="s">
        <v>83</v>
      </c>
      <c r="BE4" s="16" t="s">
        <v>88</v>
      </c>
      <c r="BF4" s="16" t="s">
        <v>89</v>
      </c>
      <c r="BG4" s="17" t="s">
        <v>90</v>
      </c>
      <c r="BH4" s="16" t="s">
        <v>91</v>
      </c>
      <c r="BI4" s="16" t="s">
        <v>33</v>
      </c>
      <c r="BJ4" s="16" t="s">
        <v>92</v>
      </c>
      <c r="BK4" s="18">
        <v>0.8</v>
      </c>
      <c r="BL4" s="16">
        <v>34.880000000000003</v>
      </c>
      <c r="BM4" s="36">
        <f>((3.2*1295*10/1000-1.5)*560/280*4-4*2)*0.83*2/16</f>
        <v>32.3202</v>
      </c>
      <c r="BN4" s="36">
        <f>(2.137+(-5.14*10^-2*BM4)+(8.32*10^-4*(BM4)^2)+(-6.04*10^-6*(BM4)^3))*BM4*16/9.81</f>
        <v>60.142608540066746</v>
      </c>
      <c r="BO4" s="36">
        <f>BN4/4</f>
        <v>15.035652135016687</v>
      </c>
      <c r="BP4" s="16" t="s">
        <v>93</v>
      </c>
      <c r="BQ4" s="17" t="s">
        <v>68</v>
      </c>
      <c r="BR4" s="16" t="s">
        <v>69</v>
      </c>
      <c r="BS4" s="16" t="s">
        <v>94</v>
      </c>
      <c r="BT4" s="17" t="s">
        <v>36</v>
      </c>
      <c r="BU4" s="16" t="s">
        <v>37</v>
      </c>
      <c r="BV4" s="17" t="s">
        <v>95</v>
      </c>
      <c r="BW4" s="17" t="s">
        <v>96</v>
      </c>
      <c r="BX4" s="16" t="s">
        <v>40</v>
      </c>
      <c r="BY4" s="16" t="s">
        <v>97</v>
      </c>
      <c r="BZ4" s="16" t="s">
        <v>98</v>
      </c>
      <c r="CA4" s="16" t="s">
        <v>11</v>
      </c>
      <c r="CB4" s="19" t="s">
        <v>11</v>
      </c>
      <c r="CC4" s="19" t="s">
        <v>11</v>
      </c>
      <c r="CD4" s="19" t="s">
        <v>11</v>
      </c>
      <c r="CE4" s="20" t="s">
        <v>41</v>
      </c>
      <c r="CF4" s="21" t="s">
        <v>11</v>
      </c>
      <c r="CG4" s="4"/>
      <c r="CH4" s="22" t="s">
        <v>42</v>
      </c>
      <c r="CI4" s="23" t="s">
        <v>11</v>
      </c>
      <c r="CJ4" s="23" t="s">
        <v>11</v>
      </c>
      <c r="CK4" s="23" t="s">
        <v>11</v>
      </c>
      <c r="CL4" s="23" t="s">
        <v>11</v>
      </c>
      <c r="CM4" s="22" t="s">
        <v>48</v>
      </c>
      <c r="CN4" s="23" t="s">
        <v>11</v>
      </c>
      <c r="CO4" s="23" t="s">
        <v>11</v>
      </c>
      <c r="CP4" s="23" t="s">
        <v>11</v>
      </c>
      <c r="CQ4" s="23" t="s">
        <v>11</v>
      </c>
      <c r="CR4" s="4"/>
      <c r="CS4" s="26" t="s">
        <v>11</v>
      </c>
      <c r="CT4" s="26" t="s">
        <v>11</v>
      </c>
      <c r="CU4" s="26" t="s">
        <v>11</v>
      </c>
      <c r="CV4" s="26" t="s">
        <v>11</v>
      </c>
      <c r="CW4" s="26" t="s">
        <v>11</v>
      </c>
      <c r="CX4" s="26" t="s">
        <v>11</v>
      </c>
      <c r="CY4" s="26" t="s">
        <v>11</v>
      </c>
      <c r="CZ4" s="28" t="s">
        <v>48</v>
      </c>
      <c r="DA4" s="26" t="s">
        <v>11</v>
      </c>
      <c r="DB4" s="26" t="s">
        <v>11</v>
      </c>
      <c r="DC4" s="26" t="s">
        <v>11</v>
      </c>
      <c r="DD4" s="26" t="s">
        <v>11</v>
      </c>
      <c r="DE4" s="26" t="s">
        <v>11</v>
      </c>
      <c r="DF4" s="26" t="s">
        <v>11</v>
      </c>
      <c r="DG4" s="26" t="s">
        <v>11</v>
      </c>
      <c r="DH4" s="29" t="s">
        <v>48</v>
      </c>
      <c r="DI4" s="31" t="s">
        <v>11</v>
      </c>
      <c r="DJ4" s="31" t="s">
        <v>11</v>
      </c>
      <c r="DK4" s="31" t="s">
        <v>11</v>
      </c>
      <c r="DL4" s="31" t="s">
        <v>11</v>
      </c>
      <c r="DM4" s="31" t="s">
        <v>11</v>
      </c>
      <c r="DN4" s="29" t="s">
        <v>48</v>
      </c>
      <c r="DO4" s="4"/>
      <c r="DP4" s="32" t="s">
        <v>11</v>
      </c>
      <c r="DQ4" s="32" t="s">
        <v>11</v>
      </c>
      <c r="DR4" s="32" t="s">
        <v>11</v>
      </c>
      <c r="DS4" s="33"/>
      <c r="DT4" s="34" t="s">
        <v>99</v>
      </c>
    </row>
    <row r="5" spans="1:124" s="35" customFormat="1" ht="87" thickTop="1" thickBot="1" x14ac:dyDescent="0.25">
      <c r="A5" s="1" t="s">
        <v>100</v>
      </c>
      <c r="B5" s="2" t="s">
        <v>101</v>
      </c>
      <c r="C5" s="3" t="str">
        <f>CH5</f>
        <v>BA 314 / ZDB29</v>
      </c>
      <c r="D5" s="3"/>
      <c r="E5" s="4"/>
      <c r="F5" s="5" t="s">
        <v>102</v>
      </c>
      <c r="G5" s="5" t="s">
        <v>101</v>
      </c>
      <c r="H5" s="5" t="s">
        <v>11</v>
      </c>
      <c r="I5" s="5" t="s">
        <v>103</v>
      </c>
      <c r="J5" s="5" t="s">
        <v>104</v>
      </c>
      <c r="K5" s="39" t="s">
        <v>11</v>
      </c>
      <c r="L5" s="4"/>
      <c r="M5" s="6" t="s">
        <v>5</v>
      </c>
      <c r="N5" s="6" t="s">
        <v>6</v>
      </c>
      <c r="O5" s="7" t="s">
        <v>105</v>
      </c>
      <c r="P5" s="7" t="s">
        <v>60</v>
      </c>
      <c r="Q5" s="6" t="s">
        <v>61</v>
      </c>
      <c r="R5" s="6" t="s">
        <v>10</v>
      </c>
      <c r="S5" s="7" t="s">
        <v>106</v>
      </c>
      <c r="T5" s="7" t="s">
        <v>107</v>
      </c>
      <c r="U5" s="7" t="s">
        <v>11</v>
      </c>
      <c r="V5" s="40" t="s">
        <v>108</v>
      </c>
      <c r="W5" s="8" t="s">
        <v>109</v>
      </c>
      <c r="X5" s="4"/>
      <c r="Y5" s="9" t="s">
        <v>11</v>
      </c>
      <c r="Z5" s="9" t="s">
        <v>110</v>
      </c>
      <c r="AA5" s="10" t="s">
        <v>63</v>
      </c>
      <c r="AB5" s="10" t="s">
        <v>63</v>
      </c>
      <c r="AC5" s="9" t="s">
        <v>17</v>
      </c>
      <c r="AD5" s="9" t="s">
        <v>111</v>
      </c>
      <c r="AE5" s="9" t="s">
        <v>112</v>
      </c>
      <c r="AF5" s="9" t="s">
        <v>11</v>
      </c>
      <c r="AG5" s="11" t="s">
        <v>11</v>
      </c>
      <c r="AH5" s="11" t="s">
        <v>11</v>
      </c>
      <c r="AI5" s="9" t="s">
        <v>11</v>
      </c>
      <c r="AJ5" s="9" t="s">
        <v>113</v>
      </c>
      <c r="AK5" s="9" t="s">
        <v>11</v>
      </c>
      <c r="AL5" s="9" t="s">
        <v>11</v>
      </c>
      <c r="AM5" s="9" t="s">
        <v>11</v>
      </c>
      <c r="AN5" s="13" t="s">
        <v>11</v>
      </c>
      <c r="AO5" s="13" t="s">
        <v>11</v>
      </c>
      <c r="AP5" s="10" t="s">
        <v>48</v>
      </c>
      <c r="AQ5" s="10" t="s">
        <v>48</v>
      </c>
      <c r="AR5" s="10" t="s">
        <v>48</v>
      </c>
      <c r="AS5" s="10" t="s">
        <v>48</v>
      </c>
      <c r="AT5" s="10" t="s">
        <v>48</v>
      </c>
      <c r="AU5" s="10" t="s">
        <v>48</v>
      </c>
      <c r="AV5" s="10" t="s">
        <v>48</v>
      </c>
      <c r="AW5" s="13" t="s">
        <v>110</v>
      </c>
      <c r="AX5" s="13" t="s">
        <v>11</v>
      </c>
      <c r="AY5" s="10" t="s">
        <v>48</v>
      </c>
      <c r="AZ5" s="13" t="s">
        <v>114</v>
      </c>
      <c r="BA5" s="14" t="s">
        <v>48</v>
      </c>
      <c r="BB5" s="15" t="s">
        <v>48</v>
      </c>
      <c r="BC5" s="4"/>
      <c r="BD5" s="16" t="s">
        <v>115</v>
      </c>
      <c r="BE5" s="16" t="s">
        <v>116</v>
      </c>
      <c r="BF5" s="16" t="s">
        <v>11</v>
      </c>
      <c r="BG5" s="17" t="s">
        <v>11</v>
      </c>
      <c r="BH5" s="16" t="s">
        <v>11</v>
      </c>
      <c r="BI5" s="16" t="s">
        <v>11</v>
      </c>
      <c r="BJ5" s="16" t="s">
        <v>11</v>
      </c>
      <c r="BK5" s="18" t="s">
        <v>11</v>
      </c>
      <c r="BL5" s="16" t="s">
        <v>11</v>
      </c>
      <c r="BM5" s="36" t="s">
        <v>11</v>
      </c>
      <c r="BN5" s="36" t="s">
        <v>11</v>
      </c>
      <c r="BO5" s="36" t="s">
        <v>11</v>
      </c>
      <c r="BP5" s="16" t="s">
        <v>11</v>
      </c>
      <c r="BQ5" s="17" t="s">
        <v>48</v>
      </c>
      <c r="BR5" s="16" t="s">
        <v>11</v>
      </c>
      <c r="BS5" s="16" t="s">
        <v>11</v>
      </c>
      <c r="BT5" s="17" t="s">
        <v>11</v>
      </c>
      <c r="BU5" s="16" t="s">
        <v>11</v>
      </c>
      <c r="BV5" s="17" t="s">
        <v>117</v>
      </c>
      <c r="BW5" s="17" t="s">
        <v>48</v>
      </c>
      <c r="BX5" s="16" t="s">
        <v>11</v>
      </c>
      <c r="BY5" s="16" t="s">
        <v>11</v>
      </c>
      <c r="BZ5" s="16" t="s">
        <v>11</v>
      </c>
      <c r="CA5" s="16" t="s">
        <v>11</v>
      </c>
      <c r="CB5" s="19" t="s">
        <v>11</v>
      </c>
      <c r="CC5" s="19" t="s">
        <v>11</v>
      </c>
      <c r="CD5" s="19" t="s">
        <v>11</v>
      </c>
      <c r="CE5" s="20" t="s">
        <v>41</v>
      </c>
      <c r="CF5" s="21" t="s">
        <v>11</v>
      </c>
      <c r="CG5" s="4"/>
      <c r="CH5" s="22" t="s">
        <v>118</v>
      </c>
      <c r="CI5" s="23" t="s">
        <v>11</v>
      </c>
      <c r="CJ5" s="23" t="s">
        <v>11</v>
      </c>
      <c r="CK5" s="23" t="s">
        <v>11</v>
      </c>
      <c r="CL5" s="23" t="s">
        <v>11</v>
      </c>
      <c r="CM5" s="22" t="s">
        <v>119</v>
      </c>
      <c r="CN5" s="37">
        <v>36770</v>
      </c>
      <c r="CO5" s="23" t="s">
        <v>120</v>
      </c>
      <c r="CP5" s="25" t="s">
        <v>11</v>
      </c>
      <c r="CQ5" s="41" t="s">
        <v>11</v>
      </c>
      <c r="CR5" s="4"/>
      <c r="CS5" s="26" t="s">
        <v>11</v>
      </c>
      <c r="CT5" s="26" t="s">
        <v>11</v>
      </c>
      <c r="CU5" s="26" t="s">
        <v>11</v>
      </c>
      <c r="CV5" s="26" t="s">
        <v>11</v>
      </c>
      <c r="CW5" s="26" t="s">
        <v>11</v>
      </c>
      <c r="CX5" s="26" t="s">
        <v>11</v>
      </c>
      <c r="CY5" s="26" t="s">
        <v>11</v>
      </c>
      <c r="CZ5" s="28" t="s">
        <v>48</v>
      </c>
      <c r="DA5" s="26" t="s">
        <v>11</v>
      </c>
      <c r="DB5" s="26" t="s">
        <v>11</v>
      </c>
      <c r="DC5" s="38" t="s">
        <v>11</v>
      </c>
      <c r="DD5" s="38" t="s">
        <v>11</v>
      </c>
      <c r="DE5" s="38" t="s">
        <v>11</v>
      </c>
      <c r="DF5" s="26" t="s">
        <v>11</v>
      </c>
      <c r="DG5" s="26" t="s">
        <v>11</v>
      </c>
      <c r="DH5" s="29" t="s">
        <v>48</v>
      </c>
      <c r="DI5" s="31" t="s">
        <v>11</v>
      </c>
      <c r="DJ5" s="31" t="s">
        <v>11</v>
      </c>
      <c r="DK5" s="31" t="s">
        <v>11</v>
      </c>
      <c r="DL5" s="31" t="s">
        <v>11</v>
      </c>
      <c r="DM5" s="31" t="s">
        <v>11</v>
      </c>
      <c r="DN5" s="29" t="s">
        <v>48</v>
      </c>
      <c r="DO5" s="4"/>
      <c r="DP5" s="32" t="s">
        <v>11</v>
      </c>
      <c r="DQ5" s="32" t="s">
        <v>11</v>
      </c>
      <c r="DR5" s="32" t="s">
        <v>11</v>
      </c>
      <c r="DS5" s="33"/>
      <c r="DT5" s="34" t="s">
        <v>121</v>
      </c>
    </row>
    <row r="6" spans="1:124" ht="15.75" thickTop="1" x14ac:dyDescent="0.25"/>
  </sheetData>
  <conditionalFormatting sqref="AZ2:BB2 AM2:AX2 CM2:CM4 I3 Y3:Y4 AD3:AF4 AI3:AI4 BX2:BX4 C2:C4 Y2:AJ2">
    <cfRule type="cellIs" dxfId="211" priority="106" operator="equal">
      <formula>"no information"</formula>
    </cfRule>
  </conditionalFormatting>
  <conditionalFormatting sqref="BT2:BV2 BG2:BH2 BK2 BQ2 BY2:CD3 CE2:CF4 BY4:BZ4 CB4:CD4">
    <cfRule type="cellIs" dxfId="209" priority="102" operator="equal">
      <formula>"no information"</formula>
    </cfRule>
  </conditionalFormatting>
  <conditionalFormatting sqref="DM2">
    <cfRule type="cellIs" dxfId="207" priority="96" operator="equal">
      <formula>"no information"</formula>
    </cfRule>
  </conditionalFormatting>
  <conditionalFormatting sqref="A2:B2 BC2 L2:X2 DN2:DS2 CR2 CO2:CP2 CY2 CJ3 DJ3 DP3:DR3 D2:E2 CG2:CL2 DA2:DJ2">
    <cfRule type="cellIs" dxfId="205" priority="105" operator="equal">
      <formula>"no information"</formula>
    </cfRule>
  </conditionalFormatting>
  <conditionalFormatting sqref="DT2">
    <cfRule type="cellIs" dxfId="203" priority="104" operator="equal">
      <formula>"no information"</formula>
    </cfRule>
  </conditionalFormatting>
  <conditionalFormatting sqref="I2:K2">
    <cfRule type="cellIs" dxfId="201" priority="103" operator="equal">
      <formula>"no information"</formula>
    </cfRule>
  </conditionalFormatting>
  <conditionalFormatting sqref="BI2:BJ2">
    <cfRule type="cellIs" dxfId="199" priority="101" operator="equal">
      <formula>"no information"</formula>
    </cfRule>
  </conditionalFormatting>
  <conditionalFormatting sqref="BL2:BM2 BP2">
    <cfRule type="cellIs" dxfId="197" priority="100" operator="equal">
      <formula>"no information"</formula>
    </cfRule>
  </conditionalFormatting>
  <conditionalFormatting sqref="BS2">
    <cfRule type="cellIs" dxfId="195" priority="99" operator="equal">
      <formula>"no information"</formula>
    </cfRule>
  </conditionalFormatting>
  <conditionalFormatting sqref="BD2">
    <cfRule type="cellIs" dxfId="193" priority="98" operator="equal">
      <formula>"no information"</formula>
    </cfRule>
  </conditionalFormatting>
  <conditionalFormatting sqref="CS2">
    <cfRule type="cellIs" dxfId="191" priority="97" operator="equal">
      <formula>"no information"</formula>
    </cfRule>
  </conditionalFormatting>
  <conditionalFormatting sqref="AY2">
    <cfRule type="cellIs" dxfId="189" priority="95" operator="equal">
      <formula>"no information"</formula>
    </cfRule>
  </conditionalFormatting>
  <conditionalFormatting sqref="BE2">
    <cfRule type="cellIs" dxfId="187" priority="94" operator="equal">
      <formula>"no information"</formula>
    </cfRule>
  </conditionalFormatting>
  <conditionalFormatting sqref="AZ3:BB4 Z3:AC4 AG3:AH4 AJ3:AX4">
    <cfRule type="cellIs" dxfId="185" priority="93" operator="equal">
      <formula>"no information"</formula>
    </cfRule>
  </conditionalFormatting>
  <conditionalFormatting sqref="BG3:BH4 BK3:BK4 BT3:BW4 BQ3:BR4">
    <cfRule type="cellIs" dxfId="183" priority="89" operator="equal">
      <formula>"no information"</formula>
    </cfRule>
  </conditionalFormatting>
  <conditionalFormatting sqref="A3:B4 BC3:BC4 CG3:CH4 CT3:CT4 CR3:CR4 L3:X4 DS3:DS4 D3:E4 CN3 CP3 DN3:DO4 DJ4:DK4 DK3 DL3:DL4 CV3:DI4">
    <cfRule type="cellIs" dxfId="181" priority="92" operator="equal">
      <formula>"no information"</formula>
    </cfRule>
  </conditionalFormatting>
  <conditionalFormatting sqref="DT3:DT4">
    <cfRule type="cellIs" dxfId="179" priority="91" operator="equal">
      <formula>"no information"</formula>
    </cfRule>
  </conditionalFormatting>
  <conditionalFormatting sqref="I3:J4 K3">
    <cfRule type="cellIs" dxfId="177" priority="90" operator="equal">
      <formula>"no information"</formula>
    </cfRule>
  </conditionalFormatting>
  <conditionalFormatting sqref="BI3:BJ4">
    <cfRule type="cellIs" dxfId="175" priority="88" operator="equal">
      <formula>"no information"</formula>
    </cfRule>
  </conditionalFormatting>
  <conditionalFormatting sqref="BF3:BF4">
    <cfRule type="cellIs" dxfId="173" priority="87" operator="equal">
      <formula>"no information"</formula>
    </cfRule>
  </conditionalFormatting>
  <conditionalFormatting sqref="BL3:BL4 BO3:BP4">
    <cfRule type="cellIs" dxfId="171" priority="86" operator="equal">
      <formula>"no information"</formula>
    </cfRule>
  </conditionalFormatting>
  <conditionalFormatting sqref="BS3:BS4">
    <cfRule type="cellIs" dxfId="169" priority="85" operator="equal">
      <formula>"no information"</formula>
    </cfRule>
  </conditionalFormatting>
  <conditionalFormatting sqref="CS3:CS4">
    <cfRule type="cellIs" dxfId="167" priority="84" operator="equal">
      <formula>"no information"</formula>
    </cfRule>
  </conditionalFormatting>
  <conditionalFormatting sqref="AY3:AY4">
    <cfRule type="cellIs" dxfId="165" priority="83" operator="equal">
      <formula>"no information"</formula>
    </cfRule>
  </conditionalFormatting>
  <conditionalFormatting sqref="BE3:BE4">
    <cfRule type="cellIs" dxfId="163" priority="82" operator="equal">
      <formula>"no information"</formula>
    </cfRule>
  </conditionalFormatting>
  <conditionalFormatting sqref="F2:F4">
    <cfRule type="cellIs" dxfId="161" priority="81" operator="equal">
      <formula>"no information"</formula>
    </cfRule>
  </conditionalFormatting>
  <conditionalFormatting sqref="G2">
    <cfRule type="cellIs" dxfId="159" priority="80" operator="equal">
      <formula>"no information"</formula>
    </cfRule>
  </conditionalFormatting>
  <conditionalFormatting sqref="H2">
    <cfRule type="cellIs" dxfId="157" priority="79" operator="equal">
      <formula>"no information"</formula>
    </cfRule>
  </conditionalFormatting>
  <conditionalFormatting sqref="AK2">
    <cfRule type="cellIs" dxfId="155" priority="78" operator="equal">
      <formula>"no information"</formula>
    </cfRule>
  </conditionalFormatting>
  <conditionalFormatting sqref="AL2">
    <cfRule type="cellIs" dxfId="153" priority="77" operator="equal">
      <formula>"no information"</formula>
    </cfRule>
  </conditionalFormatting>
  <conditionalFormatting sqref="BF2">
    <cfRule type="cellIs" dxfId="151" priority="76" operator="equal">
      <formula>"no information"</formula>
    </cfRule>
  </conditionalFormatting>
  <conditionalFormatting sqref="BW2">
    <cfRule type="cellIs" dxfId="149" priority="75" operator="equal">
      <formula>"no information"</formula>
    </cfRule>
  </conditionalFormatting>
  <conditionalFormatting sqref="CU2">
    <cfRule type="cellIs" dxfId="147" priority="74" operator="equal">
      <formula>"no information"</formula>
    </cfRule>
  </conditionalFormatting>
  <conditionalFormatting sqref="CV2:CX2">
    <cfRule type="cellIs" dxfId="145" priority="73" operator="equal">
      <formula>"no information"</formula>
    </cfRule>
  </conditionalFormatting>
  <conditionalFormatting sqref="CN2">
    <cfRule type="cellIs" dxfId="143" priority="72" operator="equal">
      <formula>"no information"</formula>
    </cfRule>
  </conditionalFormatting>
  <conditionalFormatting sqref="CT2">
    <cfRule type="cellIs" dxfId="141" priority="71" operator="equal">
      <formula>"no information"</formula>
    </cfRule>
  </conditionalFormatting>
  <conditionalFormatting sqref="H3:H4">
    <cfRule type="cellIs" dxfId="139" priority="70" operator="equal">
      <formula>"no information"</formula>
    </cfRule>
  </conditionalFormatting>
  <conditionalFormatting sqref="G3:G4">
    <cfRule type="cellIs" dxfId="137" priority="69" operator="equal">
      <formula>"no information"</formula>
    </cfRule>
  </conditionalFormatting>
  <conditionalFormatting sqref="K4">
    <cfRule type="cellIs" dxfId="135" priority="68" operator="equal">
      <formula>"no information"</formula>
    </cfRule>
  </conditionalFormatting>
  <conditionalFormatting sqref="BD4">
    <cfRule type="cellIs" dxfId="133" priority="67" operator="equal">
      <formula>"no information"</formula>
    </cfRule>
  </conditionalFormatting>
  <conditionalFormatting sqref="BD3">
    <cfRule type="cellIs" dxfId="131" priority="66" operator="equal">
      <formula>"no information"</formula>
    </cfRule>
  </conditionalFormatting>
  <conditionalFormatting sqref="BN2">
    <cfRule type="cellIs" dxfId="129" priority="65" operator="equal">
      <formula>"no information"</formula>
    </cfRule>
  </conditionalFormatting>
  <conditionalFormatting sqref="BO2">
    <cfRule type="cellIs" dxfId="127" priority="64" operator="equal">
      <formula>"no information"</formula>
    </cfRule>
  </conditionalFormatting>
  <conditionalFormatting sqref="BN3:BN4">
    <cfRule type="cellIs" dxfId="125" priority="63" operator="equal">
      <formula>"no information"</formula>
    </cfRule>
  </conditionalFormatting>
  <conditionalFormatting sqref="BM3:BM4">
    <cfRule type="cellIs" dxfId="123" priority="62" operator="equal">
      <formula>"no information"</formula>
    </cfRule>
  </conditionalFormatting>
  <conditionalFormatting sqref="CA4">
    <cfRule type="cellIs" dxfId="121" priority="61" operator="equal">
      <formula>"no information"</formula>
    </cfRule>
  </conditionalFormatting>
  <conditionalFormatting sqref="BR2">
    <cfRule type="cellIs" dxfId="119" priority="60" operator="equal">
      <formula>"no information"</formula>
    </cfRule>
  </conditionalFormatting>
  <conditionalFormatting sqref="CM5 Y5 AD5:AF5 AI5 BX5">
    <cfRule type="cellIs" dxfId="117" priority="59" operator="equal">
      <formula>"no information"</formula>
    </cfRule>
  </conditionalFormatting>
  <conditionalFormatting sqref="BY5:BZ5 CB5:CD5 CF5">
    <cfRule type="cellIs" dxfId="115" priority="58" operator="equal">
      <formula>"no information"</formula>
    </cfRule>
  </conditionalFormatting>
  <conditionalFormatting sqref="AZ5:BB5 Z5:AC5 AG5:AH5 AJ5:AX5">
    <cfRule type="cellIs" dxfId="113" priority="57" operator="equal">
      <formula>"no information"</formula>
    </cfRule>
  </conditionalFormatting>
  <conditionalFormatting sqref="BG5:BH5 BK5 BT5:BW5 BQ5:BR5">
    <cfRule type="cellIs" dxfId="111" priority="53" operator="equal">
      <formula>"no information"</formula>
    </cfRule>
  </conditionalFormatting>
  <conditionalFormatting sqref="DM5">
    <cfRule type="cellIs" dxfId="109" priority="46" operator="equal">
      <formula>"no information"</formula>
    </cfRule>
  </conditionalFormatting>
  <conditionalFormatting sqref="B5 BC5 CT5 CN5:CR5 L5:X5 CG5:CL5 CV5:DL5 DN5:DS5 D5:E5">
    <cfRule type="cellIs" dxfId="107" priority="56" operator="equal">
      <formula>"no information"</formula>
    </cfRule>
  </conditionalFormatting>
  <conditionalFormatting sqref="DT5">
    <cfRule type="cellIs" dxfId="105" priority="55" operator="equal">
      <formula>"no information"</formula>
    </cfRule>
  </conditionalFormatting>
  <conditionalFormatting sqref="I5">
    <cfRule type="cellIs" dxfId="103" priority="54" operator="equal">
      <formula>"no information"</formula>
    </cfRule>
  </conditionalFormatting>
  <conditionalFormatting sqref="BI5:BJ5">
    <cfRule type="cellIs" dxfId="101" priority="52" operator="equal">
      <formula>"no information"</formula>
    </cfRule>
  </conditionalFormatting>
  <conditionalFormatting sqref="BF5">
    <cfRule type="cellIs" dxfId="99" priority="51" operator="equal">
      <formula>"no information"</formula>
    </cfRule>
  </conditionalFormatting>
  <conditionalFormatting sqref="BL5 BO5:BP5">
    <cfRule type="cellIs" dxfId="97" priority="50" operator="equal">
      <formula>"no information"</formula>
    </cfRule>
  </conditionalFormatting>
  <conditionalFormatting sqref="BS5">
    <cfRule type="cellIs" dxfId="95" priority="49" operator="equal">
      <formula>"no information"</formula>
    </cfRule>
  </conditionalFormatting>
  <conditionalFormatting sqref="CS5">
    <cfRule type="cellIs" dxfId="93" priority="48" operator="equal">
      <formula>"no information"</formula>
    </cfRule>
  </conditionalFormatting>
  <conditionalFormatting sqref="CU5">
    <cfRule type="cellIs" dxfId="91" priority="47" operator="equal">
      <formula>"no information"</formula>
    </cfRule>
  </conditionalFormatting>
  <conditionalFormatting sqref="AY5">
    <cfRule type="cellIs" dxfId="89" priority="45" operator="equal">
      <formula>"no information"</formula>
    </cfRule>
  </conditionalFormatting>
  <conditionalFormatting sqref="BE5">
    <cfRule type="cellIs" dxfId="87" priority="44" operator="equal">
      <formula>"no information"</formula>
    </cfRule>
  </conditionalFormatting>
  <conditionalFormatting sqref="F5">
    <cfRule type="cellIs" dxfId="85" priority="43" operator="equal">
      <formula>"no information"</formula>
    </cfRule>
  </conditionalFormatting>
  <conditionalFormatting sqref="H5">
    <cfRule type="cellIs" dxfId="83" priority="42" operator="equal">
      <formula>"no information"</formula>
    </cfRule>
  </conditionalFormatting>
  <conditionalFormatting sqref="G5">
    <cfRule type="cellIs" dxfId="81" priority="41" operator="equal">
      <formula>"no information"</formula>
    </cfRule>
  </conditionalFormatting>
  <conditionalFormatting sqref="K5">
    <cfRule type="cellIs" dxfId="79" priority="40" operator="equal">
      <formula>"no information"</formula>
    </cfRule>
  </conditionalFormatting>
  <conditionalFormatting sqref="BD5">
    <cfRule type="cellIs" dxfId="77" priority="39" operator="equal">
      <formula>"no information"</formula>
    </cfRule>
  </conditionalFormatting>
  <conditionalFormatting sqref="BN5">
    <cfRule type="cellIs" dxfId="75" priority="38" operator="equal">
      <formula>"no information"</formula>
    </cfRule>
  </conditionalFormatting>
  <conditionalFormatting sqref="BM5">
    <cfRule type="cellIs" dxfId="73" priority="37" operator="equal">
      <formula>"no information"</formula>
    </cfRule>
  </conditionalFormatting>
  <conditionalFormatting sqref="CA5">
    <cfRule type="cellIs" dxfId="71" priority="36" operator="equal">
      <formula>"no information"</formula>
    </cfRule>
  </conditionalFormatting>
  <conditionalFormatting sqref="A5">
    <cfRule type="cellIs" dxfId="69" priority="35" operator="equal">
      <formula>"no information"</formula>
    </cfRule>
  </conditionalFormatting>
  <conditionalFormatting sqref="J5">
    <cfRule type="cellIs" dxfId="67" priority="34" operator="equal">
      <formula>"no information"</formula>
    </cfRule>
  </conditionalFormatting>
  <conditionalFormatting sqref="CE5">
    <cfRule type="cellIs" dxfId="65" priority="33" operator="equal">
      <formula>"no information"</formula>
    </cfRule>
  </conditionalFormatting>
  <conditionalFormatting sqref="C5">
    <cfRule type="cellIs" dxfId="63" priority="32" operator="equal">
      <formula>"no information"</formula>
    </cfRule>
  </conditionalFormatting>
  <conditionalFormatting sqref="CI3">
    <cfRule type="cellIs" dxfId="61" priority="31" operator="equal">
      <formula>"no information"</formula>
    </cfRule>
  </conditionalFormatting>
  <conditionalFormatting sqref="CI4">
    <cfRule type="cellIs" dxfId="59" priority="30" operator="equal">
      <formula>"no information"</formula>
    </cfRule>
  </conditionalFormatting>
  <conditionalFormatting sqref="CJ4">
    <cfRule type="cellIs" dxfId="57" priority="29" operator="equal">
      <formula>"no information"</formula>
    </cfRule>
  </conditionalFormatting>
  <conditionalFormatting sqref="CK4">
    <cfRule type="cellIs" dxfId="55" priority="28" operator="equal">
      <formula>"no information"</formula>
    </cfRule>
  </conditionalFormatting>
  <conditionalFormatting sqref="CK3">
    <cfRule type="cellIs" dxfId="53" priority="27" operator="equal">
      <formula>"no information"</formula>
    </cfRule>
  </conditionalFormatting>
  <conditionalFormatting sqref="CL3">
    <cfRule type="cellIs" dxfId="51" priority="26" operator="equal">
      <formula>"no information"</formula>
    </cfRule>
  </conditionalFormatting>
  <conditionalFormatting sqref="CL4">
    <cfRule type="cellIs" dxfId="49" priority="25" operator="equal">
      <formula>"no information"</formula>
    </cfRule>
  </conditionalFormatting>
  <conditionalFormatting sqref="CN4">
    <cfRule type="cellIs" dxfId="47" priority="24" operator="equal">
      <formula>"no information"</formula>
    </cfRule>
  </conditionalFormatting>
  <conditionalFormatting sqref="CO3">
    <cfRule type="cellIs" dxfId="45" priority="23" operator="equal">
      <formula>"no information"</formula>
    </cfRule>
  </conditionalFormatting>
  <conditionalFormatting sqref="CO4">
    <cfRule type="cellIs" dxfId="43" priority="22" operator="equal">
      <formula>"no information"</formula>
    </cfRule>
  </conditionalFormatting>
  <conditionalFormatting sqref="CP4">
    <cfRule type="cellIs" dxfId="41" priority="21" operator="equal">
      <formula>"no information"</formula>
    </cfRule>
  </conditionalFormatting>
  <conditionalFormatting sqref="CQ4">
    <cfRule type="cellIs" dxfId="39" priority="20" operator="equal">
      <formula>"no information"</formula>
    </cfRule>
  </conditionalFormatting>
  <conditionalFormatting sqref="CQ3">
    <cfRule type="cellIs" dxfId="37" priority="19" operator="equal">
      <formula>"no information"</formula>
    </cfRule>
  </conditionalFormatting>
  <conditionalFormatting sqref="CQ2">
    <cfRule type="cellIs" dxfId="35" priority="18" operator="equal">
      <formula>"no information"</formula>
    </cfRule>
  </conditionalFormatting>
  <conditionalFormatting sqref="CU3">
    <cfRule type="cellIs" dxfId="33" priority="17" operator="equal">
      <formula>"no information"</formula>
    </cfRule>
  </conditionalFormatting>
  <conditionalFormatting sqref="CU4">
    <cfRule type="cellIs" dxfId="31" priority="16" operator="equal">
      <formula>"no information"</formula>
    </cfRule>
  </conditionalFormatting>
  <conditionalFormatting sqref="CZ2">
    <cfRule type="cellIs" dxfId="29" priority="15" operator="equal">
      <formula>"no information"</formula>
    </cfRule>
  </conditionalFormatting>
  <conditionalFormatting sqref="DK2">
    <cfRule type="cellIs" dxfId="27" priority="14" operator="equal">
      <formula>"no information"</formula>
    </cfRule>
  </conditionalFormatting>
  <conditionalFormatting sqref="DL2">
    <cfRule type="cellIs" dxfId="25" priority="13" operator="equal">
      <formula>"no information"</formula>
    </cfRule>
  </conditionalFormatting>
  <conditionalFormatting sqref="DM4">
    <cfRule type="cellIs" dxfId="23" priority="12" operator="equal">
      <formula>"no information"</formula>
    </cfRule>
  </conditionalFormatting>
  <conditionalFormatting sqref="DM3">
    <cfRule type="cellIs" dxfId="21" priority="11" operator="equal">
      <formula>"no information"</formula>
    </cfRule>
  </conditionalFormatting>
  <conditionalFormatting sqref="DP4">
    <cfRule type="cellIs" dxfId="19" priority="10" operator="equal">
      <formula>"no information"</formula>
    </cfRule>
  </conditionalFormatting>
  <conditionalFormatting sqref="DQ4">
    <cfRule type="cellIs" dxfId="17" priority="9" operator="equal">
      <formula>"no information"</formula>
    </cfRule>
  </conditionalFormatting>
  <conditionalFormatting sqref="DR4">
    <cfRule type="cellIs" dxfId="15" priority="8" operator="equal">
      <formula>"no information"</formula>
    </cfRule>
  </conditionalFormatting>
  <conditionalFormatting sqref="A1:C1 BQ1:DA1 DC1:DT1 BC1:BH1 E1:BA1">
    <cfRule type="cellIs" dxfId="13" priority="7" operator="equal">
      <formula>"no information"</formula>
    </cfRule>
  </conditionalFormatting>
  <conditionalFormatting sqref="DB1">
    <cfRule type="cellIs" dxfId="11" priority="6" operator="equal">
      <formula>"no information"</formula>
    </cfRule>
  </conditionalFormatting>
  <conditionalFormatting sqref="BI1 BL1">
    <cfRule type="cellIs" dxfId="9" priority="5" operator="equal">
      <formula>"no information"</formula>
    </cfRule>
  </conditionalFormatting>
  <conditionalFormatting sqref="BJ1">
    <cfRule type="cellIs" dxfId="7" priority="4" operator="equal">
      <formula>"no information"</formula>
    </cfRule>
  </conditionalFormatting>
  <conditionalFormatting sqref="BM1:BP1">
    <cfRule type="cellIs" dxfId="5" priority="3" operator="equal">
      <formula>"no information"</formula>
    </cfRule>
  </conditionalFormatting>
  <conditionalFormatting sqref="BK1">
    <cfRule type="cellIs" dxfId="3" priority="2" operator="equal">
      <formula>"no information"</formula>
    </cfRule>
  </conditionalFormatting>
  <conditionalFormatting sqref="BB1">
    <cfRule type="cellIs" dxfId="1" priority="1" operator="equal">
      <formula>"no information"</formula>
    </cfRule>
  </conditionalFormatting>
  <dataValidations count="17">
    <dataValidation type="list" allowBlank="1" showInputMessage="1" showErrorMessage="1" sqref="BV2:BV5">
      <formula1>"Cast iron,K,LL,Mixte (Cast iron / K),Mixte (Cast iron / LL), mixte (K / LL)no information"</formula1>
    </dataValidation>
    <dataValidation type="list" allowBlank="1" showInputMessage="1" showErrorMessage="1" sqref="AY2:AY5 AP2:AV5">
      <formula1>"OK (checked),OK (assumed),NOK,No information"</formula1>
    </dataValidation>
    <dataValidation type="list" allowBlank="1" showInputMessage="1" showErrorMessage="1" sqref="BT2:BT5">
      <formula1>"1Bg,1Bgu,2Bg,2Bgu,no information"</formula1>
    </dataValidation>
    <dataValidation type="list" allowBlank="1" showInputMessage="1" showErrorMessage="1" sqref="BA2:BB5 DH2:DH5">
      <formula1>"Yes,No,No information"</formula1>
    </dataValidation>
    <dataValidation type="list" allowBlank="1" showInputMessage="1" showErrorMessage="1" sqref="BW2:BW5">
      <formula1>"COSID 333,COSID 810,COSID 952-1,IB 116*,JURID 816,JURID 816M,FR 513,K40,Not applicable,No information"</formula1>
    </dataValidation>
    <dataValidation type="list" allowBlank="1" showInputMessage="1" showErrorMessage="1" sqref="AA2:AA5">
      <formula1>"RIM,WEB,NO INFORMATION"</formula1>
    </dataValidation>
    <dataValidation type="list" allowBlank="1" showInputMessage="1" showErrorMessage="1" sqref="AB2:AB5">
      <formula1>"RADIAL, CIRCUMFERENTIAL (CIRCULAR),NO INFORMATION"</formula1>
    </dataValidation>
    <dataValidation type="list" allowBlank="1" showInputMessage="1" showErrorMessage="1" sqref="CH2:CH5">
      <formula1>"BA 004,BA 314 / ZDB29,ORE"</formula1>
    </dataValidation>
    <dataValidation type="list" allowBlank="1" showInputMessage="1" showErrorMessage="1" sqref="BQ2:BQ5">
      <mc:AlternateContent xmlns:x12ac="http://schemas.microsoft.com/office/spreadsheetml/2011/1/ac" xmlns:mc="http://schemas.openxmlformats.org/markup-compatibility/2006">
        <mc:Choice Requires="x12ac">
          <x12ac:list>Yes,No,Not applicable,Not necessary,"No, but necessary according to UIC 541-4 because using LL blocks","No, but cesseray according UIC 541-4 in case of using LL blocks",No information</x12ac:list>
        </mc:Choice>
        <mc:Fallback>
          <formula1>"Yes,No,Not applicable,Not necessary,No, but necessary according to UIC 541-4 because using LL blocks,No, but cesseray according UIC 541-4 in case of using LL blocks,No information"</formula1>
        </mc:Fallback>
      </mc:AlternateContent>
    </dataValidation>
    <dataValidation type="list" allowBlank="1" showInputMessage="1" showErrorMessage="1" sqref="CM2:CM5">
      <formula1>"KLW,BVV/Rafil,Bonatrans,Valdunes,CAF,Lucchini,No information"</formula1>
    </dataValidation>
    <dataValidation type="list" allowBlank="1" showInputMessage="1" showErrorMessage="1" sqref="M2:M5">
      <formula1>"In maintenance,In operation,No information"</formula1>
    </dataValidation>
    <dataValidation type="list" allowBlank="1" showInputMessage="1" showErrorMessage="1" sqref="N2:N5">
      <formula1>"Off vehicle,On wagon,Not applicable,No information"</formula1>
    </dataValidation>
    <dataValidation type="list" allowBlank="1" showInputMessage="1" showErrorMessage="1" sqref="Q2:Q5">
      <formula1>"Wheel broken,Crack,NDT Indication,Not applicable,No information"</formula1>
    </dataValidation>
    <dataValidation type="list" allowBlank="1" showInputMessage="1" showErrorMessage="1" sqref="R2:R5">
      <formula1>"UT,MPI,Visual,No information,Not applicable"</formula1>
    </dataValidation>
    <dataValidation type="list" allowBlank="1" showInputMessage="1" showErrorMessage="1" sqref="DN2:DN5">
      <mc:AlternateContent xmlns:x12ac="http://schemas.microsoft.com/office/spreadsheetml/2011/1/ac" xmlns:mc="http://schemas.openxmlformats.org/markup-compatibility/2006">
        <mc:Choice Requires="x12ac">
          <x12ac:list>"Yes, on Web","Yes, on Rim",No,No information</x12ac:list>
        </mc:Choice>
        <mc:Fallback>
          <formula1>"Yes, on Web,Yes, on Rim,No,No information"</formula1>
        </mc:Fallback>
      </mc:AlternateContent>
    </dataValidation>
    <dataValidation type="list" allowBlank="1" showInputMessage="1" showErrorMessage="1" sqref="CZ2:CZ5">
      <formula1>"IS1,IS2,IS3,No information"</formula1>
    </dataValidation>
    <dataValidation type="list" allowBlank="1" showInputMessage="1" showErrorMessage="1" sqref="BG2:BG5">
      <formula1>"S,S (brake pressure reduced),SS,no information"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2019-02-08T08:37:35Z</dcterms:created>
  <dcterms:modified xsi:type="dcterms:W3CDTF">2019-02-08T09:04:54Z</dcterms:modified>
</cp:coreProperties>
</file>